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\07\03\02\"/>
    </mc:Choice>
  </mc:AlternateContent>
  <xr:revisionPtr revIDLastSave="0" documentId="13_ncr:1_{5549339C-DAF9-4145-947D-E3947C011FA6}" xr6:coauthVersionLast="47" xr6:coauthVersionMax="47" xr10:uidLastSave="{00000000-0000-0000-0000-000000000000}"/>
  <bookViews>
    <workbookView xWindow="1950" yWindow="1395" windowWidth="24555" windowHeight="1660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3" i="1"/>
  <c r="C4" i="1"/>
  <c r="C5" i="1"/>
  <c r="C6" i="1"/>
  <c r="C2" i="1"/>
  <c r="D29" i="1" s="1"/>
  <c r="D30" i="1" l="1"/>
  <c r="D32" i="1" s="1"/>
</calcChain>
</file>

<file path=xl/sharedStrings.xml><?xml version="1.0" encoding="utf-8"?>
<sst xmlns="http://schemas.openxmlformats.org/spreadsheetml/2006/main" count="14" uniqueCount="14">
  <si>
    <t xml:space="preserve">Farbe </t>
  </si>
  <si>
    <t>gelb</t>
  </si>
  <si>
    <t>grün</t>
  </si>
  <si>
    <t>blau</t>
  </si>
  <si>
    <t>relative Abweichung:</t>
  </si>
  <si>
    <t>violett</t>
  </si>
  <si>
    <t>UV</t>
  </si>
  <si>
    <t>λ/nm</t>
  </si>
  <si>
    <t>Bremsspannung/V</t>
  </si>
  <si>
    <t>Frequenz/THz</t>
  </si>
  <si>
    <t>Achsenabschnitt/V:</t>
  </si>
  <si>
    <t>Literaturwert für h/Js:</t>
  </si>
  <si>
    <t>Plancksches Wirkungsquantum/Js:</t>
  </si>
  <si>
    <t>Steigung/(V/Hz):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</si>
</sst>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8">
    <xf numFmtId="0" fontId="0" fillId="0" borderId="0" xfId="0"/>
    <xf numFmtId="11" fontId="0" fillId="0" borderId="0" xfId="0" applyNumberFormat="1"/>
    <xf numFmtId="0" fontId="0" fillId="4" borderId="0" xfId="0" applyFill="1"/>
    <xf numFmtId="0" fontId="0" fillId="5" borderId="0" xfId="0" applyFill="1"/>
    <xf numFmtId="0" fontId="4" fillId="7" borderId="0" xfId="0" applyFont="1" applyFill="1"/>
    <xf numFmtId="0" fontId="4" fillId="8" borderId="0" xfId="0" applyFont="1" applyFill="1"/>
    <xf numFmtId="0" fontId="4" fillId="6" borderId="0" xfId="0" applyFont="1" applyFill="1"/>
    <xf numFmtId="0" fontId="1" fillId="2" borderId="0" xfId="1"/>
    <xf numFmtId="11" fontId="1" fillId="2" borderId="0" xfId="1" applyNumberFormat="1"/>
    <xf numFmtId="0" fontId="2" fillId="3" borderId="0" xfId="2"/>
    <xf numFmtId="2" fontId="2" fillId="3" borderId="0" xfId="2" applyNumberFormat="1"/>
    <xf numFmtId="0" fontId="3" fillId="0" borderId="0" xfId="0" applyFont="1"/>
    <xf numFmtId="0" fontId="0" fillId="9" borderId="1" xfId="0" applyFill="1" applyBorder="1"/>
    <xf numFmtId="0" fontId="0" fillId="9" borderId="2" xfId="0" applyFill="1" applyBorder="1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9" borderId="3" xfId="0" applyFill="1" applyBorder="1"/>
  </cellXfs>
  <cellStyles count="3">
    <cellStyle name="Gut" xfId="1" builtinId="26"/>
    <cellStyle name="Schlecht" xfId="2" builtinId="27"/>
    <cellStyle name="Standard" xfId="0" builtinId="0"/>
  </cellStyles>
  <dxfs count="0"/>
  <tableStyles count="0" defaultTableStyle="TableStyleMedium2" defaultPivotStyle="PivotStyleLight16"/>
  <colors>
    <mruColors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96823500175331E-2"/>
          <c:y val="3.7147697942389216E-2"/>
          <c:w val="0.85251808504481685"/>
          <c:h val="0.83836870701235844"/>
        </c:manualLayout>
      </c:layout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3.679115985988133E-2"/>
                  <c:y val="0.2539438571883596"/>
                </c:manualLayout>
              </c:layout>
              <c:numFmt formatCode="0.0000E+00" sourceLinked="0"/>
            </c:trendlineLbl>
          </c:trendline>
          <c:errBars>
            <c:errDir val="y"/>
            <c:errBarType val="both"/>
            <c:errValType val="fixedVal"/>
            <c:noEndCap val="0"/>
            <c:val val="2.0000000000000004E-2"/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Tabelle1!$C$2:$C$6</c:f>
              <c:numCache>
                <c:formatCode>0</c:formatCode>
                <c:ptCount val="5"/>
                <c:pt idx="0">
                  <c:v>519.57098440207972</c:v>
                </c:pt>
                <c:pt idx="1">
                  <c:v>549.07043589743591</c:v>
                </c:pt>
                <c:pt idx="2">
                  <c:v>687.59738073394487</c:v>
                </c:pt>
                <c:pt idx="3">
                  <c:v>740.22829135802465</c:v>
                </c:pt>
                <c:pt idx="4">
                  <c:v>821.3492</c:v>
                </c:pt>
              </c:numCache>
            </c:numRef>
          </c:xVal>
          <c:yVal>
            <c:numRef>
              <c:f>Tabelle1!$D$2:$D$6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93-41A7-80F3-214C78AD8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59840"/>
        <c:axId val="50274304"/>
      </c:scatterChart>
      <c:valAx>
        <c:axId val="50259840"/>
        <c:scaling>
          <c:orientation val="minMax"/>
          <c:max val="880"/>
          <c:min val="4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Frequenz/THz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50274304"/>
        <c:crosses val="autoZero"/>
        <c:crossBetween val="midCat"/>
      </c:valAx>
      <c:valAx>
        <c:axId val="50274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Bremsspannung/V</a:t>
                </a:r>
              </a:p>
            </c:rich>
          </c:tx>
          <c:layout>
            <c:manualLayout>
              <c:xMode val="edge"/>
              <c:yMode val="edge"/>
              <c:x val="1.6083133493205434E-2"/>
              <c:y val="0.309991561532708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025984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</xdr:row>
      <xdr:rowOff>119061</xdr:rowOff>
    </xdr:from>
    <xdr:to>
      <xdr:col>9</xdr:col>
      <xdr:colOff>419100</xdr:colOff>
      <xdr:row>26</xdr:row>
      <xdr:rowOff>104774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D2" sqref="D2"/>
    </sheetView>
  </sheetViews>
  <sheetFormatPr baseColWidth="10" defaultRowHeight="15" x14ac:dyDescent="0.25"/>
  <cols>
    <col min="1" max="1" width="12" bestFit="1" customWidth="1"/>
    <col min="2" max="2" width="9.7109375" customWidth="1"/>
    <col min="3" max="3" width="13.28515625" bestFit="1" customWidth="1"/>
    <col min="4" max="5" width="12" bestFit="1" customWidth="1"/>
  </cols>
  <sheetData>
    <row r="1" spans="1:5" x14ac:dyDescent="0.25">
      <c r="A1" s="11" t="s">
        <v>0</v>
      </c>
      <c r="B1" s="11" t="s">
        <v>7</v>
      </c>
      <c r="C1" s="11" t="s">
        <v>9</v>
      </c>
      <c r="D1" s="11" t="s">
        <v>8</v>
      </c>
      <c r="E1" s="11"/>
    </row>
    <row r="2" spans="1:5" x14ac:dyDescent="0.25">
      <c r="A2" s="2" t="s">
        <v>1</v>
      </c>
      <c r="B2">
        <v>577</v>
      </c>
      <c r="C2" s="15">
        <f>299792.458/B2</f>
        <v>519.57098440207972</v>
      </c>
      <c r="D2" s="17"/>
    </row>
    <row r="3" spans="1:5" x14ac:dyDescent="0.25">
      <c r="A3" s="3" t="s">
        <v>2</v>
      </c>
      <c r="B3">
        <v>546</v>
      </c>
      <c r="C3" s="15">
        <f t="shared" ref="C3:C6" si="0">299792.458/B3</f>
        <v>549.07043589743591</v>
      </c>
      <c r="D3" s="12"/>
    </row>
    <row r="4" spans="1:5" x14ac:dyDescent="0.25">
      <c r="A4" s="6" t="s">
        <v>3</v>
      </c>
      <c r="B4">
        <v>436</v>
      </c>
      <c r="C4" s="15">
        <f t="shared" si="0"/>
        <v>687.59738073394487</v>
      </c>
      <c r="D4" s="12"/>
    </row>
    <row r="5" spans="1:5" x14ac:dyDescent="0.25">
      <c r="A5" s="5" t="s">
        <v>5</v>
      </c>
      <c r="B5">
        <v>405</v>
      </c>
      <c r="C5" s="15">
        <f t="shared" si="0"/>
        <v>740.22829135802465</v>
      </c>
      <c r="D5" s="12"/>
    </row>
    <row r="6" spans="1:5" x14ac:dyDescent="0.25">
      <c r="A6" s="4" t="s">
        <v>6</v>
      </c>
      <c r="B6">
        <v>365</v>
      </c>
      <c r="C6" s="15">
        <f t="shared" si="0"/>
        <v>821.3492</v>
      </c>
      <c r="D6" s="13"/>
    </row>
    <row r="7" spans="1:5" x14ac:dyDescent="0.25">
      <c r="C7" s="1"/>
    </row>
    <row r="28" spans="1:4" x14ac:dyDescent="0.25">
      <c r="A28" t="s">
        <v>10</v>
      </c>
      <c r="D28" s="16" t="e">
        <f>INTERCEPT(D2:D6,C2:C6)</f>
        <v>#DIV/0!</v>
      </c>
    </row>
    <row r="29" spans="1:4" x14ac:dyDescent="0.25">
      <c r="A29" t="s">
        <v>13</v>
      </c>
      <c r="D29" s="14" t="e">
        <f>SLOPE(D2:D6,C2:C6)/1000000000000</f>
        <v>#DIV/0!</v>
      </c>
    </row>
    <row r="30" spans="1:4" x14ac:dyDescent="0.25">
      <c r="A30" s="7" t="s">
        <v>12</v>
      </c>
      <c r="B30" s="7"/>
      <c r="C30" s="7"/>
      <c r="D30" s="8" t="e">
        <f>D29*1.602E-19</f>
        <v>#DIV/0!</v>
      </c>
    </row>
    <row r="31" spans="1:4" x14ac:dyDescent="0.25">
      <c r="A31" t="s">
        <v>11</v>
      </c>
      <c r="D31" s="14">
        <v>6.6259999999999998E-34</v>
      </c>
    </row>
    <row r="32" spans="1:4" x14ac:dyDescent="0.25">
      <c r="A32" s="9" t="s">
        <v>4</v>
      </c>
      <c r="B32" s="9"/>
      <c r="C32" s="9"/>
      <c r="D32" s="10" t="e">
        <f>(D31-D30)/D31</f>
        <v>#DIV/0!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ETH Zurich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Simon</dc:creator>
  <cp:lastModifiedBy>Simon  Marius Johannes</cp:lastModifiedBy>
  <dcterms:created xsi:type="dcterms:W3CDTF">2015-11-13T10:01:56Z</dcterms:created>
  <dcterms:modified xsi:type="dcterms:W3CDTF">2025-04-09T09:58:01Z</dcterms:modified>
</cp:coreProperties>
</file>